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3\30.11.2023\бюджет на 2024\202-МПА на 2024 год\"/>
    </mc:Choice>
  </mc:AlternateContent>
  <bookViews>
    <workbookView xWindow="-120" yWindow="-120" windowWidth="29040" windowHeight="15840"/>
  </bookViews>
  <sheets>
    <sheet name=" Прил 2 2024" sheetId="3" r:id="rId1"/>
  </sheets>
  <definedNames>
    <definedName name="_xlnm.Print_Area" localSheetId="0">' Прил 2 2024'!$A$1:$F$95</definedName>
  </definedNames>
  <calcPr calcId="152511"/>
</workbook>
</file>

<file path=xl/calcChain.xml><?xml version="1.0" encoding="utf-8"?>
<calcChain xmlns="http://schemas.openxmlformats.org/spreadsheetml/2006/main">
  <c r="D17" i="3" l="1"/>
  <c r="E17" i="3"/>
  <c r="C17" i="3"/>
  <c r="D97" i="3" l="1"/>
  <c r="D96" i="3"/>
  <c r="D98" i="3"/>
  <c r="E98" i="3"/>
  <c r="E97" i="3"/>
  <c r="E96" i="3"/>
  <c r="C97" i="3" l="1"/>
  <c r="C96" i="3"/>
  <c r="C98" i="3"/>
  <c r="D46" i="3"/>
  <c r="E46" i="3"/>
  <c r="D47" i="3"/>
  <c r="E47" i="3"/>
  <c r="D48" i="3"/>
  <c r="E48" i="3"/>
  <c r="D56" i="3"/>
  <c r="E56" i="3"/>
  <c r="D67" i="3"/>
  <c r="E67" i="3"/>
  <c r="D68" i="3"/>
  <c r="E68" i="3"/>
  <c r="D91" i="3"/>
  <c r="E91" i="3"/>
  <c r="C47" i="3"/>
  <c r="C91" i="3"/>
  <c r="C67" i="3"/>
  <c r="C48" i="3"/>
  <c r="C56" i="3" l="1"/>
  <c r="D30" i="3" l="1"/>
  <c r="E30" i="3"/>
  <c r="C30" i="3"/>
  <c r="D21" i="3" l="1"/>
  <c r="E21" i="3"/>
  <c r="C21" i="3"/>
  <c r="D28" i="3" l="1"/>
  <c r="E28" i="3"/>
  <c r="C28" i="3"/>
  <c r="C68" i="3" l="1"/>
  <c r="E43" i="3" l="1"/>
  <c r="D43" i="3"/>
  <c r="E39" i="3"/>
  <c r="D39" i="3"/>
  <c r="E35" i="3"/>
  <c r="D35" i="3"/>
  <c r="E25" i="3"/>
  <c r="D25" i="3"/>
  <c r="E19" i="3"/>
  <c r="D19" i="3"/>
  <c r="E16" i="3" l="1"/>
  <c r="D16" i="3"/>
  <c r="D94" i="3" l="1"/>
  <c r="C46" i="3"/>
  <c r="C43" i="3"/>
  <c r="C39" i="3"/>
  <c r="C35" i="3"/>
  <c r="C25" i="3"/>
  <c r="C19" i="3"/>
  <c r="C16" i="3" l="1"/>
  <c r="C94" i="3" s="1"/>
  <c r="E94" i="3"/>
</calcChain>
</file>

<file path=xl/sharedStrings.xml><?xml version="1.0" encoding="utf-8"?>
<sst xmlns="http://schemas.openxmlformats.org/spreadsheetml/2006/main" count="146" uniqueCount="143">
  <si>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</si>
  <si>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</si>
  <si>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</si>
  <si>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</si>
  <si>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</si>
  <si>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</si>
  <si>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</si>
  <si>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</si>
  <si>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</si>
  <si>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</si>
  <si>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</si>
  <si>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</si>
  <si>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</si>
  <si>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</si>
  <si>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</si>
  <si>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</si>
  <si>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</si>
  <si>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</si>
  <si>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</si>
  <si>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</si>
  <si>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</si>
  <si>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</si>
  <si>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</si>
  <si>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</si>
  <si>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</si>
  <si>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</si>
  <si>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</si>
  <si>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</si>
  <si>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</si>
  <si>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</si>
  <si>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</si>
  <si>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</si>
  <si>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</si>
  <si>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</si>
  <si>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</si>
  <si>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</si>
  <si>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</si>
  <si>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</si>
  <si>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</si>
  <si>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</si>
  <si>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</si>
  <si>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</si>
  <si>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</si>
  <si>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</si>
  <si>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</si>
  <si>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</si>
  <si>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</si>
  <si>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</si>
  <si>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</si>
  <si>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</si>
  <si>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</si>
  <si>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</si>
  <si>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</si>
  <si>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</si>
  <si>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</si>
  <si>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</si>
  <si>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</si>
  <si>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</si>
  <si>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</si>
  <si>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</si>
  <si>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</si>
  <si>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</si>
  <si>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1 11 00000 00 0000 000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</si>
  <si>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</si>
  <si>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</si>
  <si>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</si>
  <si>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</si>
  <si>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</si>
  <si>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</si>
  <si>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</si>
  <si>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</si>
  <si>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</si>
  <si>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</si>
  <si>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</si>
  <si>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</si>
  <si>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</si>
  <si>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</si>
  <si>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</si>
  <si>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</si>
  <si>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</si>
  <si>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</si>
  <si>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</si>
  <si>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</si>
  <si>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</si>
  <si>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</si>
  <si>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</si>
  <si>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</si>
  <si>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</si>
  <si>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</si>
  <si>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</si>
  <si>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</si>
  <si>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</si>
  <si>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</si>
  <si>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</si>
  <si>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</si>
  <si>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</si>
  <si>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</si>
  <si>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ВСЕГО ДОХОДОВ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</si>
  <si>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</si>
  <si>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</si>
  <si>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Субвенции на обеспечение оздоровления и отдыха детей (за исключением организации отдыха детей в каникулярное время)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</si>
  <si>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</si>
  <si>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</si>
  <si>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</si>
  <si>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2 02 35082 14 0000 150</t>
  </si>
  <si>
    <t>Субвенции бюджетам муниципальных округов на предоставление жилых помещений детям - сиротам и детям,оставшимся без попечения родителей, лицам из их числа по договорам найма специализированных жилых помещений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</si>
  <si>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</si>
  <si>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</si>
  <si>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</si>
  <si>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</si>
  <si>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</si>
  <si>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</si>
  <si>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2 02 25519 14 0000 150</t>
  </si>
  <si>
    <t xml:space="preserve">Субсидии бюджетам муниципальных округов на поддержку отрасли культуры
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</si>
  <si>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</si>
  <si>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</si>
  <si>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</si>
  <si>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на осуществление государственных полномочий органов опеки и попечительства в отношении несовершеннолетних</t>
  </si>
  <si>
    <t>Субвенции на реализацию государственных полномочий по организации мероприятий  при осуществлении деятельности по обращению с животными без владельцев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</si>
  <si>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</si>
  <si>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</si>
  <si>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</si>
  <si>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 xml:space="preserve">доходов бюджета Пограничного муниципального округа на 2024 год </t>
  </si>
  <si>
    <t>2026</t>
  </si>
  <si>
    <t>2 02 25467 14 0000 150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</si>
  <si>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</si>
  <si>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2 02 27576 14 0000 150</t>
  </si>
  <si>
    <t>Субвенции на обеспечение бесплатным питанием детей, обучающихся в муниципальных образовательных организациях</t>
  </si>
  <si>
    <t>Субвенции на обеспечение жилыми помещениями  детей-сирот и детей, оставшихся без попечения родителей, лиц из их числа за счет средств краевого бюджета</t>
  </si>
  <si>
    <t>Субсидии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</si>
  <si>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Субсидии на организацию транспортного обслуживания населения в границах муниципального образования</t>
  </si>
  <si>
    <t>Субсидии на мероприятия по инвентаризации кладбищ, а также мест захоронений на кладбищах</t>
  </si>
  <si>
    <t xml:space="preserve"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
</t>
  </si>
  <si>
    <t>культура</t>
  </si>
  <si>
    <t>образование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</si>
  <si>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</si>
  <si>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</si>
  <si>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>Субсидии на 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</t>
  </si>
  <si>
    <t>администрация</t>
  </si>
  <si>
    <t xml:space="preserve">                                                                   Приложение  2</t>
  </si>
  <si>
    <t xml:space="preserve">                                   и  плановый период  2025 и 2026 годов</t>
  </si>
  <si>
    <t xml:space="preserve">  к муниципальному  правовому акту </t>
  </si>
  <si>
    <t xml:space="preserve">Пограничного муниципального округа от 01.12.2023 № 202-МПА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</si>
</sst>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4" fontId="3" fillId="0" borderId="0" xfId="0" applyNumberFormat="1" applyFont="1"/>
    <xf numFmtId="4" fontId="2" fillId="2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4" fontId="6" fillId="2" borderId="9" xfId="0" applyNumberFormat="1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7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4" fontId="8" fillId="0" borderId="0" xfId="0" applyNumberFormat="1" applyFont="1"/>
    <xf numFmtId="0" fontId="5" fillId="3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5" fillId="2" borderId="5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4" fontId="5" fillId="2" borderId="5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3" borderId="0" xfId="0" applyNumberFormat="1" applyFont="1" applyFill="1" applyAlignment="1">
      <alignment horizontal="center" vertical="center"/>
    </xf>
    <xf numFmtId="49" fontId="5" fillId="4" borderId="1" xfId="0" applyNumberFormat="1" applyFont="1" applyFill="1" applyBorder="1" applyAlignment="1">
      <alignment horizontal="left" vertical="center" wrapText="1"/>
    </xf>
    <xf numFmtId="4" fontId="5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2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horizontal="center" vertical="center"/>
    </xf>
    <xf numFmtId="0" fontId="5" fillId="4" borderId="2" xfId="0" applyFont="1" applyFill="1" applyBorder="1" applyAlignment="1">
      <alignment horizontal="left" vertical="top" wrapText="1"/>
    </xf>
    <xf numFmtId="4" fontId="8" fillId="2" borderId="0" xfId="0" applyNumberFormat="1" applyFont="1" applyFill="1"/>
    <xf numFmtId="0" fontId="5" fillId="4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49" fontId="5" fillId="2" borderId="0" xfId="0" applyNumberFormat="1" applyFont="1" applyFill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" fontId="2" fillId="2" borderId="0" xfId="0" applyNumberFormat="1" applyFont="1" applyFill="1"/>
    <xf numFmtId="0" fontId="2" fillId="6" borderId="0" xfId="0" applyFont="1" applyFill="1"/>
    <xf numFmtId="4" fontId="2" fillId="0" borderId="0" xfId="0" applyNumberFormat="1" applyFont="1"/>
    <xf numFmtId="0" fontId="2" fillId="7" borderId="0" xfId="0" applyFont="1" applyFill="1"/>
    <xf numFmtId="0" fontId="2" fillId="4" borderId="0" xfId="0" applyFont="1" applyFill="1"/>
    <xf numFmtId="0" fontId="5" fillId="2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horizontal="left" vertical="center"/>
    </xf>
    <xf numFmtId="4" fontId="2" fillId="3" borderId="4" xfId="0" applyNumberFormat="1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4" borderId="4" xfId="0" applyNumberFormat="1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4" fontId="2" fillId="5" borderId="1" xfId="0" applyNumberFormat="1" applyFont="1" applyFill="1" applyBorder="1" applyAlignment="1">
      <alignment horizontal="left" vertical="center"/>
    </xf>
    <xf numFmtId="4" fontId="2" fillId="5" borderId="4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0" xfId="0" applyFont="1"/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5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4" fontId="2" fillId="5" borderId="2" xfId="0" applyNumberFormat="1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8"/>
  <sheetViews>
    <sheetView tabSelected="1" zoomScale="90" zoomScaleNormal="90" workbookViewId="0">
      <selection activeCell="E8" sqref="E8"/>
    </sheetView>
  </sheetViews>
  <sheetFormatPr defaultRowHeight="15.75" x14ac:dyDescent="0.25"/>
  <cols>
    <col min="1" max="1" width="26.85546875" style="1" customWidth="1"/>
    <col min="2" max="2" width="45.42578125" style="1" customWidth="1"/>
    <col min="3" max="3" width="19" style="1" customWidth="1"/>
    <col min="4" max="4" width="18.7109375" style="1" customWidth="1"/>
    <col min="5" max="5" width="18.140625" style="1" customWidth="1"/>
    <col min="6" max="6" width="17.7109375" style="1" customWidth="1"/>
    <col min="7" max="7" width="17.140625" style="1" customWidth="1"/>
    <col min="8" max="16384" width="9.140625" style="1"/>
  </cols>
  <sheetData>
    <row r="3" spans="1:6" x14ac:dyDescent="0.25">
      <c r="B3" s="85" t="s">
        <v>139</v>
      </c>
      <c r="C3" s="85"/>
      <c r="D3" s="85"/>
      <c r="E3" s="85"/>
    </row>
    <row r="4" spans="1:6" x14ac:dyDescent="0.25">
      <c r="B4" s="85" t="s">
        <v>141</v>
      </c>
      <c r="C4" s="85"/>
      <c r="D4" s="85"/>
      <c r="E4" s="85"/>
    </row>
    <row r="5" spans="1:6" x14ac:dyDescent="0.25">
      <c r="B5" s="85" t="s">
        <v>142</v>
      </c>
      <c r="C5" s="85"/>
      <c r="D5" s="85"/>
      <c r="E5" s="85"/>
    </row>
    <row r="6" spans="1:6" x14ac:dyDescent="0.25">
      <c r="B6" s="86"/>
      <c r="C6" s="86"/>
      <c r="D6" s="86"/>
      <c r="E6" s="86"/>
    </row>
    <row r="7" spans="1:6" x14ac:dyDescent="0.25">
      <c r="B7" s="2"/>
      <c r="C7" s="2"/>
      <c r="D7" s="2"/>
      <c r="E7" s="2"/>
    </row>
    <row r="9" spans="1:6" x14ac:dyDescent="0.25">
      <c r="B9" s="83" t="s">
        <v>0</v>
      </c>
      <c r="C9" s="83"/>
      <c r="D9" s="83"/>
    </row>
    <row r="10" spans="1:6" x14ac:dyDescent="0.25">
      <c r="B10" s="83" t="s">
        <v>122</v>
      </c>
      <c r="C10" s="83"/>
      <c r="D10" s="83"/>
      <c r="E10" s="83"/>
    </row>
    <row r="11" spans="1:6" x14ac:dyDescent="0.25">
      <c r="B11" s="84" t="s">
        <v>140</v>
      </c>
      <c r="C11" s="84"/>
      <c r="D11" s="84"/>
      <c r="E11" s="84"/>
    </row>
    <row r="12" spans="1:6" x14ac:dyDescent="0.25">
      <c r="B12" s="90"/>
      <c r="C12" s="90"/>
      <c r="D12" s="90"/>
    </row>
    <row r="13" spans="1:6" ht="49.5" customHeight="1" x14ac:dyDescent="0.25">
      <c r="A13" s="87" t="s">
        <v>88</v>
      </c>
      <c r="B13" s="89" t="s">
        <v>1</v>
      </c>
      <c r="C13" s="91" t="s">
        <v>2</v>
      </c>
      <c r="D13" s="92"/>
      <c r="E13" s="93"/>
    </row>
    <row r="14" spans="1:6" ht="49.5" customHeight="1" x14ac:dyDescent="0.25">
      <c r="A14" s="88"/>
      <c r="B14" s="89"/>
      <c r="C14" s="3">
        <v>2024</v>
      </c>
      <c r="D14" s="3">
        <v>2025</v>
      </c>
      <c r="E14" s="4" t="s">
        <v>123</v>
      </c>
    </row>
    <row r="15" spans="1:6" x14ac:dyDescent="0.25">
      <c r="A15" s="5">
        <v>1</v>
      </c>
      <c r="B15" s="6">
        <v>2</v>
      </c>
      <c r="C15" s="7">
        <v>4</v>
      </c>
      <c r="D15" s="7">
        <v>4</v>
      </c>
      <c r="E15" s="6">
        <v>5</v>
      </c>
    </row>
    <row r="16" spans="1:6" ht="33.75" customHeight="1" x14ac:dyDescent="0.25">
      <c r="A16" s="8" t="s">
        <v>48</v>
      </c>
      <c r="B16" s="14" t="s">
        <v>3</v>
      </c>
      <c r="C16" s="57">
        <f>C17+C19+C21+C25+C28+C30+C35+C39+C42+C43</f>
        <v>441949765</v>
      </c>
      <c r="D16" s="57">
        <f>D17+D19+D21+D25+D28+D30+D35+D39+D42+D43</f>
        <v>425202544</v>
      </c>
      <c r="E16" s="58">
        <f>E17+E19+E21+E25+E28+E30+E35+E39+E42+E43</f>
        <v>419351852</v>
      </c>
      <c r="F16" s="9"/>
    </row>
    <row r="17" spans="1:11" ht="24.75" customHeight="1" x14ac:dyDescent="0.25">
      <c r="A17" s="17" t="s">
        <v>49</v>
      </c>
      <c r="B17" s="17" t="s">
        <v>4</v>
      </c>
      <c r="C17" s="59">
        <f>C18</f>
        <v>395998180</v>
      </c>
      <c r="D17" s="59">
        <f t="shared" ref="D17:E17" si="0">D18</f>
        <v>379671415</v>
      </c>
      <c r="E17" s="58">
        <f t="shared" si="0"/>
        <v>373534394</v>
      </c>
    </row>
    <row r="18" spans="1:11" ht="27" customHeight="1" x14ac:dyDescent="0.25">
      <c r="A18" s="18" t="s">
        <v>50</v>
      </c>
      <c r="B18" s="18" t="s">
        <v>5</v>
      </c>
      <c r="C18" s="60">
        <v>395998180</v>
      </c>
      <c r="D18" s="60">
        <v>379671415</v>
      </c>
      <c r="E18" s="61">
        <v>373534394</v>
      </c>
      <c r="F18" s="10"/>
    </row>
    <row r="19" spans="1:11" ht="69" customHeight="1" x14ac:dyDescent="0.25">
      <c r="A19" s="17" t="s">
        <v>51</v>
      </c>
      <c r="B19" s="62" t="s">
        <v>17</v>
      </c>
      <c r="C19" s="63">
        <f>C20</f>
        <v>10963230</v>
      </c>
      <c r="D19" s="63">
        <f>D20</f>
        <v>10963230</v>
      </c>
      <c r="E19" s="64">
        <f>E20</f>
        <v>10963230</v>
      </c>
    </row>
    <row r="20" spans="1:11" ht="54" customHeight="1" x14ac:dyDescent="0.25">
      <c r="A20" s="18" t="s">
        <v>52</v>
      </c>
      <c r="B20" s="20" t="s">
        <v>18</v>
      </c>
      <c r="C20" s="60">
        <v>10963230</v>
      </c>
      <c r="D20" s="60">
        <v>10963230</v>
      </c>
      <c r="E20" s="61">
        <v>10963230</v>
      </c>
      <c r="F20" s="94"/>
      <c r="G20" s="95"/>
      <c r="H20" s="95"/>
      <c r="I20" s="95"/>
      <c r="J20" s="95"/>
    </row>
    <row r="21" spans="1:11" ht="35.25" customHeight="1" x14ac:dyDescent="0.25">
      <c r="A21" s="14" t="s">
        <v>53</v>
      </c>
      <c r="B21" s="14" t="s">
        <v>6</v>
      </c>
      <c r="C21" s="63">
        <f>C23+C24+C22</f>
        <v>6460000</v>
      </c>
      <c r="D21" s="63">
        <f t="shared" ref="D21:E21" si="1">D23+D24+D22</f>
        <v>6647000</v>
      </c>
      <c r="E21" s="64">
        <f t="shared" si="1"/>
        <v>6838000</v>
      </c>
    </row>
    <row r="22" spans="1:11" ht="55.5" customHeight="1" x14ac:dyDescent="0.25">
      <c r="A22" s="18" t="s">
        <v>54</v>
      </c>
      <c r="B22" s="18" t="s">
        <v>25</v>
      </c>
      <c r="C22" s="60">
        <v>855000</v>
      </c>
      <c r="D22" s="60">
        <v>889000</v>
      </c>
      <c r="E22" s="61">
        <v>924000</v>
      </c>
      <c r="F22" s="81"/>
      <c r="G22" s="82"/>
      <c r="H22" s="82"/>
      <c r="I22" s="82"/>
      <c r="J22" s="82"/>
      <c r="K22" s="82"/>
    </row>
    <row r="23" spans="1:11" ht="31.5" customHeight="1" x14ac:dyDescent="0.25">
      <c r="A23" s="11" t="s">
        <v>55</v>
      </c>
      <c r="B23" s="11" t="s">
        <v>7</v>
      </c>
      <c r="C23" s="60">
        <v>1500000</v>
      </c>
      <c r="D23" s="60">
        <v>1538000</v>
      </c>
      <c r="E23" s="61">
        <v>1576000</v>
      </c>
      <c r="F23" s="12"/>
      <c r="G23" s="13"/>
      <c r="H23" s="13"/>
      <c r="I23" s="13"/>
      <c r="J23" s="13"/>
    </row>
    <row r="24" spans="1:11" ht="54.75" customHeight="1" x14ac:dyDescent="0.25">
      <c r="A24" s="11" t="s">
        <v>56</v>
      </c>
      <c r="B24" s="11" t="s">
        <v>26</v>
      </c>
      <c r="C24" s="60">
        <v>4105000</v>
      </c>
      <c r="D24" s="60">
        <v>4220000</v>
      </c>
      <c r="E24" s="61">
        <v>4338000</v>
      </c>
    </row>
    <row r="25" spans="1:11" ht="22.5" customHeight="1" x14ac:dyDescent="0.25">
      <c r="A25" s="14" t="s">
        <v>57</v>
      </c>
      <c r="B25" s="14" t="s">
        <v>23</v>
      </c>
      <c r="C25" s="57">
        <f>C26+C27</f>
        <v>10383000</v>
      </c>
      <c r="D25" s="57">
        <f>D26+D27</f>
        <v>10383000</v>
      </c>
      <c r="E25" s="58">
        <f>E26+E27</f>
        <v>10383000</v>
      </c>
    </row>
    <row r="26" spans="1:11" ht="33.75" customHeight="1" x14ac:dyDescent="0.25">
      <c r="A26" s="11" t="s">
        <v>58</v>
      </c>
      <c r="B26" s="11" t="s">
        <v>27</v>
      </c>
      <c r="C26" s="60">
        <v>2404000</v>
      </c>
      <c r="D26" s="60">
        <v>2404000</v>
      </c>
      <c r="E26" s="61">
        <v>2404000</v>
      </c>
      <c r="F26" s="98"/>
      <c r="G26" s="97"/>
      <c r="H26" s="97"/>
      <c r="I26" s="97"/>
      <c r="J26" s="97"/>
      <c r="K26" s="97"/>
    </row>
    <row r="27" spans="1:11" ht="30.75" customHeight="1" x14ac:dyDescent="0.25">
      <c r="A27" s="11" t="s">
        <v>59</v>
      </c>
      <c r="B27" s="11" t="s">
        <v>24</v>
      </c>
      <c r="C27" s="61">
        <v>7979000</v>
      </c>
      <c r="D27" s="61">
        <v>7979000</v>
      </c>
      <c r="E27" s="61">
        <v>7979000</v>
      </c>
      <c r="F27" s="15"/>
    </row>
    <row r="28" spans="1:11" ht="21" customHeight="1" x14ac:dyDescent="0.25">
      <c r="A28" s="14" t="s">
        <v>60</v>
      </c>
      <c r="B28" s="14" t="s">
        <v>8</v>
      </c>
      <c r="C28" s="63">
        <f>C29</f>
        <v>2000000</v>
      </c>
      <c r="D28" s="63">
        <f t="shared" ref="D28:E28" si="2">D29</f>
        <v>2000000</v>
      </c>
      <c r="E28" s="64">
        <f t="shared" si="2"/>
        <v>2000000</v>
      </c>
    </row>
    <row r="29" spans="1:11" ht="54.75" customHeight="1" x14ac:dyDescent="0.25">
      <c r="A29" s="11" t="s">
        <v>61</v>
      </c>
      <c r="B29" s="79" t="s">
        <v>28</v>
      </c>
      <c r="C29" s="61">
        <v>2000000</v>
      </c>
      <c r="D29" s="61">
        <v>2000000</v>
      </c>
      <c r="E29" s="61">
        <v>2000000</v>
      </c>
    </row>
    <row r="30" spans="1:11" ht="87" customHeight="1" x14ac:dyDescent="0.25">
      <c r="A30" s="14" t="s">
        <v>62</v>
      </c>
      <c r="B30" s="14" t="s">
        <v>9</v>
      </c>
      <c r="C30" s="63">
        <f>C31+C32+C33+C34</f>
        <v>11420000</v>
      </c>
      <c r="D30" s="63">
        <f t="shared" ref="D30:E30" si="3">D31+D32+D33+D34</f>
        <v>10720000</v>
      </c>
      <c r="E30" s="64">
        <f t="shared" si="3"/>
        <v>10720000</v>
      </c>
    </row>
    <row r="31" spans="1:11" ht="105.75" customHeight="1" x14ac:dyDescent="0.25">
      <c r="A31" s="11" t="s">
        <v>63</v>
      </c>
      <c r="B31" s="11" t="s">
        <v>29</v>
      </c>
      <c r="C31" s="60">
        <v>7600000</v>
      </c>
      <c r="D31" s="60">
        <v>7500000</v>
      </c>
      <c r="E31" s="61">
        <v>7500000</v>
      </c>
    </row>
    <row r="32" spans="1:11" ht="126.75" customHeight="1" x14ac:dyDescent="0.25">
      <c r="A32" s="11" t="s">
        <v>64</v>
      </c>
      <c r="B32" s="11" t="s">
        <v>30</v>
      </c>
      <c r="C32" s="61">
        <v>1800000</v>
      </c>
      <c r="D32" s="61">
        <v>1800000</v>
      </c>
      <c r="E32" s="61">
        <v>1800000</v>
      </c>
      <c r="F32" s="15"/>
      <c r="G32" s="10"/>
    </row>
    <row r="33" spans="1:11" ht="139.5" customHeight="1" x14ac:dyDescent="0.25">
      <c r="A33" s="11" t="s">
        <v>114</v>
      </c>
      <c r="B33" s="79" t="s">
        <v>115</v>
      </c>
      <c r="C33" s="60">
        <v>120000</v>
      </c>
      <c r="D33" s="60">
        <v>120000</v>
      </c>
      <c r="E33" s="61">
        <v>120000</v>
      </c>
      <c r="F33" s="96"/>
      <c r="G33" s="97"/>
      <c r="H33" s="97"/>
      <c r="I33" s="97"/>
      <c r="J33" s="97"/>
    </row>
    <row r="34" spans="1:11" ht="79.5" customHeight="1" x14ac:dyDescent="0.25">
      <c r="A34" s="11" t="s">
        <v>65</v>
      </c>
      <c r="B34" s="79" t="s">
        <v>31</v>
      </c>
      <c r="C34" s="60">
        <v>1900000</v>
      </c>
      <c r="D34" s="60">
        <v>1300000</v>
      </c>
      <c r="E34" s="61">
        <v>1300000</v>
      </c>
      <c r="F34" s="16"/>
      <c r="G34" s="13"/>
      <c r="H34" s="13"/>
      <c r="I34" s="13"/>
      <c r="J34" s="13"/>
      <c r="K34" s="13"/>
    </row>
    <row r="35" spans="1:11" ht="36.75" customHeight="1" x14ac:dyDescent="0.25">
      <c r="A35" s="14" t="s">
        <v>66</v>
      </c>
      <c r="B35" s="14" t="s">
        <v>10</v>
      </c>
      <c r="C35" s="63">
        <f>C36</f>
        <v>150000</v>
      </c>
      <c r="D35" s="63">
        <f>D36</f>
        <v>150000</v>
      </c>
      <c r="E35" s="64">
        <f>E36</f>
        <v>150000</v>
      </c>
    </row>
    <row r="36" spans="1:11" ht="37.5" customHeight="1" x14ac:dyDescent="0.25">
      <c r="A36" s="11" t="s">
        <v>67</v>
      </c>
      <c r="B36" s="11" t="s">
        <v>11</v>
      </c>
      <c r="C36" s="61">
        <v>150000</v>
      </c>
      <c r="D36" s="61">
        <v>150000</v>
      </c>
      <c r="E36" s="61">
        <v>150000</v>
      </c>
      <c r="F36" s="15"/>
    </row>
    <row r="37" spans="1:11" ht="47.25" hidden="1" x14ac:dyDescent="0.25">
      <c r="A37" s="11" t="s">
        <v>68</v>
      </c>
      <c r="B37" s="11" t="s">
        <v>32</v>
      </c>
      <c r="C37" s="65"/>
      <c r="D37" s="65"/>
      <c r="E37" s="66"/>
    </row>
    <row r="38" spans="1:11" ht="78.75" hidden="1" x14ac:dyDescent="0.25">
      <c r="A38" s="11" t="s">
        <v>69</v>
      </c>
      <c r="B38" s="11" t="s">
        <v>33</v>
      </c>
      <c r="C38" s="65"/>
      <c r="D38" s="65"/>
      <c r="E38" s="66"/>
    </row>
    <row r="39" spans="1:11" ht="51.75" customHeight="1" x14ac:dyDescent="0.25">
      <c r="A39" s="14" t="s">
        <v>70</v>
      </c>
      <c r="B39" s="14" t="s">
        <v>19</v>
      </c>
      <c r="C39" s="63">
        <f>C40+C41</f>
        <v>4405355</v>
      </c>
      <c r="D39" s="63">
        <f>D40+D41</f>
        <v>4497899</v>
      </c>
      <c r="E39" s="64">
        <f>E40+E41</f>
        <v>4593228</v>
      </c>
    </row>
    <row r="40" spans="1:11" ht="37.5" customHeight="1" x14ac:dyDescent="0.25">
      <c r="A40" s="11" t="s">
        <v>71</v>
      </c>
      <c r="B40" s="39" t="s">
        <v>34</v>
      </c>
      <c r="C40" s="61">
        <v>2000000</v>
      </c>
      <c r="D40" s="61">
        <v>2000000</v>
      </c>
      <c r="E40" s="61">
        <v>2000000</v>
      </c>
      <c r="F40" s="10"/>
    </row>
    <row r="41" spans="1:11" ht="41.25" customHeight="1" x14ac:dyDescent="0.25">
      <c r="A41" s="11" t="s">
        <v>72</v>
      </c>
      <c r="B41" s="39" t="s">
        <v>35</v>
      </c>
      <c r="C41" s="60">
        <v>2405355</v>
      </c>
      <c r="D41" s="60">
        <v>2497899</v>
      </c>
      <c r="E41" s="61">
        <v>2593228</v>
      </c>
      <c r="F41" s="98"/>
      <c r="G41" s="97"/>
      <c r="H41" s="97"/>
      <c r="I41" s="97"/>
      <c r="J41" s="97"/>
      <c r="K41" s="97"/>
    </row>
    <row r="42" spans="1:11" ht="43.5" customHeight="1" x14ac:dyDescent="0.25">
      <c r="A42" s="14" t="s">
        <v>89</v>
      </c>
      <c r="B42" s="14" t="s">
        <v>12</v>
      </c>
      <c r="C42" s="64">
        <v>170000</v>
      </c>
      <c r="D42" s="64">
        <v>170000</v>
      </c>
      <c r="E42" s="64">
        <v>170000</v>
      </c>
      <c r="F42" s="15"/>
    </row>
    <row r="43" spans="1:11" ht="36.75" customHeight="1" x14ac:dyDescent="0.25">
      <c r="A43" s="17" t="s">
        <v>73</v>
      </c>
      <c r="B43" s="17" t="s">
        <v>36</v>
      </c>
      <c r="C43" s="63">
        <f>C44</f>
        <v>0</v>
      </c>
      <c r="D43" s="63">
        <f>D44</f>
        <v>0</v>
      </c>
      <c r="E43" s="64">
        <f>E44</f>
        <v>0</v>
      </c>
    </row>
    <row r="44" spans="1:11" ht="36.75" customHeight="1" x14ac:dyDescent="0.25">
      <c r="A44" s="18" t="s">
        <v>74</v>
      </c>
      <c r="B44" s="18" t="s">
        <v>37</v>
      </c>
      <c r="C44" s="61">
        <v>0</v>
      </c>
      <c r="D44" s="61">
        <v>0</v>
      </c>
      <c r="E44" s="61">
        <v>0</v>
      </c>
    </row>
    <row r="45" spans="1:11" ht="82.5" hidden="1" customHeight="1" x14ac:dyDescent="0.25">
      <c r="A45" s="17" t="s">
        <v>75</v>
      </c>
      <c r="B45" s="67"/>
      <c r="C45" s="67"/>
      <c r="D45" s="68">
        <v>0</v>
      </c>
      <c r="E45" s="68">
        <v>0</v>
      </c>
    </row>
    <row r="46" spans="1:11" ht="42.75" customHeight="1" x14ac:dyDescent="0.25">
      <c r="A46" s="14" t="s">
        <v>75</v>
      </c>
      <c r="B46" s="17" t="s">
        <v>13</v>
      </c>
      <c r="C46" s="57">
        <f>C47</f>
        <v>660953813.66000009</v>
      </c>
      <c r="D46" s="57">
        <f t="shared" ref="D46:E46" si="4">D47</f>
        <v>570803131.21000004</v>
      </c>
      <c r="E46" s="57">
        <f t="shared" si="4"/>
        <v>403824258.64999998</v>
      </c>
      <c r="F46" s="19"/>
    </row>
    <row r="47" spans="1:11" ht="66" customHeight="1" x14ac:dyDescent="0.25">
      <c r="A47" s="14" t="s">
        <v>76</v>
      </c>
      <c r="B47" s="18" t="s">
        <v>21</v>
      </c>
      <c r="C47" s="68">
        <f>C48+C67+C91</f>
        <v>660953813.66000009</v>
      </c>
      <c r="D47" s="68">
        <f t="shared" ref="D47:E47" si="5">D48+D67+D91</f>
        <v>570803131.21000004</v>
      </c>
      <c r="E47" s="68">
        <f t="shared" si="5"/>
        <v>403824258.64999998</v>
      </c>
    </row>
    <row r="48" spans="1:11" ht="56.25" customHeight="1" x14ac:dyDescent="0.25">
      <c r="A48" s="20" t="s">
        <v>106</v>
      </c>
      <c r="B48" s="56" t="s">
        <v>107</v>
      </c>
      <c r="C48" s="61">
        <f>C49+C51+C53+C56+C52+C50+C54+C55</f>
        <v>300349374.99000001</v>
      </c>
      <c r="D48" s="61">
        <f t="shared" ref="D48:E48" si="6">D49+D51+D53+D56+D52+D50+D54+D55</f>
        <v>208224864.49000001</v>
      </c>
      <c r="E48" s="61">
        <f t="shared" si="6"/>
        <v>25965729.949999999</v>
      </c>
      <c r="F48" s="21"/>
    </row>
    <row r="49" spans="1:7" ht="124.5" customHeight="1" x14ac:dyDescent="0.25">
      <c r="A49" s="22" t="s">
        <v>98</v>
      </c>
      <c r="B49" s="38" t="s">
        <v>99</v>
      </c>
      <c r="C49" s="69">
        <v>204244.37</v>
      </c>
      <c r="D49" s="69">
        <v>0</v>
      </c>
      <c r="E49" s="70">
        <v>0</v>
      </c>
      <c r="G49" s="13"/>
    </row>
    <row r="50" spans="1:7" ht="101.25" customHeight="1" x14ac:dyDescent="0.25">
      <c r="A50" s="23" t="s">
        <v>124</v>
      </c>
      <c r="B50" s="38" t="s">
        <v>125</v>
      </c>
      <c r="C50" s="69">
        <v>504316.57</v>
      </c>
      <c r="D50" s="69">
        <v>0</v>
      </c>
      <c r="E50" s="70">
        <v>0</v>
      </c>
      <c r="G50" s="13"/>
    </row>
    <row r="51" spans="1:7" ht="57.75" customHeight="1" x14ac:dyDescent="0.25">
      <c r="A51" s="24" t="s">
        <v>101</v>
      </c>
      <c r="B51" s="71" t="s">
        <v>102</v>
      </c>
      <c r="C51" s="69">
        <v>25000000</v>
      </c>
      <c r="D51" s="69">
        <v>0</v>
      </c>
      <c r="E51" s="70">
        <v>0</v>
      </c>
      <c r="F51" s="25"/>
      <c r="G51" s="26"/>
    </row>
    <row r="52" spans="1:7" ht="42" customHeight="1" x14ac:dyDescent="0.25">
      <c r="A52" s="24" t="s">
        <v>112</v>
      </c>
      <c r="B52" s="80" t="s">
        <v>113</v>
      </c>
      <c r="C52" s="69">
        <v>25785000</v>
      </c>
      <c r="D52" s="69">
        <v>0</v>
      </c>
      <c r="E52" s="70">
        <v>0</v>
      </c>
      <c r="F52" s="27"/>
    </row>
    <row r="53" spans="1:7" ht="68.25" customHeight="1" x14ac:dyDescent="0.25">
      <c r="A53" s="28" t="s">
        <v>77</v>
      </c>
      <c r="B53" s="40" t="s">
        <v>90</v>
      </c>
      <c r="C53" s="72">
        <v>6434267.8099999996</v>
      </c>
      <c r="D53" s="72">
        <v>0</v>
      </c>
      <c r="E53" s="72">
        <v>0</v>
      </c>
      <c r="F53" s="29" t="s">
        <v>133</v>
      </c>
      <c r="G53" s="1" t="s">
        <v>134</v>
      </c>
    </row>
    <row r="54" spans="1:7" ht="96.75" customHeight="1" x14ac:dyDescent="0.25">
      <c r="A54" s="30" t="s">
        <v>126</v>
      </c>
      <c r="B54" s="55" t="s">
        <v>132</v>
      </c>
      <c r="C54" s="61">
        <v>0</v>
      </c>
      <c r="D54" s="61">
        <v>11111224.49</v>
      </c>
      <c r="E54" s="61">
        <v>0</v>
      </c>
      <c r="F54" s="31">
        <v>7925204.0800000001</v>
      </c>
      <c r="G54" s="25">
        <v>3186020.41</v>
      </c>
    </row>
    <row r="55" spans="1:7" ht="59.25" customHeight="1" x14ac:dyDescent="0.25">
      <c r="A55" s="32" t="s">
        <v>135</v>
      </c>
      <c r="B55" s="42" t="s">
        <v>136</v>
      </c>
      <c r="C55" s="72">
        <v>1302478.57</v>
      </c>
      <c r="D55" s="72">
        <v>0</v>
      </c>
      <c r="E55" s="72">
        <v>0</v>
      </c>
      <c r="F55" s="33"/>
      <c r="G55" s="33"/>
    </row>
    <row r="56" spans="1:7" ht="42.75" customHeight="1" x14ac:dyDescent="0.25">
      <c r="A56" s="34" t="s">
        <v>78</v>
      </c>
      <c r="B56" s="35" t="s">
        <v>43</v>
      </c>
      <c r="C56" s="61">
        <f>SUM(C58:C66)</f>
        <v>241119067.67000002</v>
      </c>
      <c r="D56" s="61">
        <f t="shared" ref="D56:E56" si="7">SUM(D58:D66)</f>
        <v>197113640</v>
      </c>
      <c r="E56" s="61">
        <f t="shared" si="7"/>
        <v>25965729.949999999</v>
      </c>
      <c r="F56" s="36"/>
    </row>
    <row r="57" spans="1:7" ht="21" customHeight="1" x14ac:dyDescent="0.25">
      <c r="A57" s="34"/>
      <c r="B57" s="37" t="s">
        <v>20</v>
      </c>
      <c r="C57" s="60"/>
      <c r="D57" s="60"/>
      <c r="E57" s="73"/>
      <c r="F57" s="36"/>
    </row>
    <row r="58" spans="1:7" ht="57.75" customHeight="1" x14ac:dyDescent="0.25">
      <c r="A58" s="34"/>
      <c r="B58" s="38" t="s">
        <v>47</v>
      </c>
      <c r="C58" s="69">
        <v>168005</v>
      </c>
      <c r="D58" s="69">
        <v>168005</v>
      </c>
      <c r="E58" s="70">
        <v>168005</v>
      </c>
      <c r="F58" s="36"/>
    </row>
    <row r="59" spans="1:7" ht="50.25" customHeight="1" x14ac:dyDescent="0.25">
      <c r="A59" s="39"/>
      <c r="B59" s="40" t="s">
        <v>95</v>
      </c>
      <c r="C59" s="74">
        <v>0</v>
      </c>
      <c r="D59" s="74">
        <v>99033.24</v>
      </c>
      <c r="E59" s="72">
        <v>99123.19</v>
      </c>
      <c r="F59" s="41"/>
    </row>
    <row r="60" spans="1:7" ht="76.5" customHeight="1" x14ac:dyDescent="0.25">
      <c r="A60" s="34"/>
      <c r="B60" s="40" t="s">
        <v>96</v>
      </c>
      <c r="C60" s="74">
        <v>38800</v>
      </c>
      <c r="D60" s="74">
        <v>0</v>
      </c>
      <c r="E60" s="72">
        <v>0</v>
      </c>
      <c r="F60" s="36"/>
    </row>
    <row r="61" spans="1:7" ht="37.5" customHeight="1" x14ac:dyDescent="0.25">
      <c r="A61" s="20"/>
      <c r="B61" s="40" t="s">
        <v>91</v>
      </c>
      <c r="C61" s="74">
        <v>1487542.73</v>
      </c>
      <c r="D61" s="74">
        <v>0</v>
      </c>
      <c r="E61" s="72">
        <v>0</v>
      </c>
      <c r="F61" s="41"/>
    </row>
    <row r="62" spans="1:7" ht="57.75" customHeight="1" x14ac:dyDescent="0.25">
      <c r="A62" s="20"/>
      <c r="B62" s="40" t="s">
        <v>44</v>
      </c>
      <c r="C62" s="72">
        <v>11963608.470000001</v>
      </c>
      <c r="D62" s="72">
        <v>11963608.470000001</v>
      </c>
      <c r="E62" s="72">
        <v>11963608.470000001</v>
      </c>
      <c r="F62" s="36"/>
    </row>
    <row r="63" spans="1:7" ht="54.75" customHeight="1" x14ac:dyDescent="0.25">
      <c r="A63" s="20"/>
      <c r="B63" s="40" t="s">
        <v>131</v>
      </c>
      <c r="C63" s="72">
        <v>846749.86</v>
      </c>
      <c r="D63" s="72">
        <v>0</v>
      </c>
      <c r="E63" s="72">
        <v>0</v>
      </c>
      <c r="F63" s="36"/>
    </row>
    <row r="64" spans="1:7" ht="70.5" customHeight="1" x14ac:dyDescent="0.25">
      <c r="A64" s="20"/>
      <c r="B64" s="40" t="s">
        <v>130</v>
      </c>
      <c r="C64" s="72">
        <v>4420010.0999999996</v>
      </c>
      <c r="D64" s="72">
        <v>0</v>
      </c>
      <c r="E64" s="72">
        <v>0</v>
      </c>
      <c r="F64" s="36"/>
    </row>
    <row r="65" spans="1:7" ht="108" customHeight="1" x14ac:dyDescent="0.25">
      <c r="A65" s="20"/>
      <c r="B65" s="40" t="s">
        <v>137</v>
      </c>
      <c r="C65" s="72">
        <v>14789051.51</v>
      </c>
      <c r="D65" s="72">
        <v>13734993.289999999</v>
      </c>
      <c r="E65" s="72">
        <v>13734993.289999999</v>
      </c>
      <c r="F65" s="36"/>
    </row>
    <row r="66" spans="1:7" ht="166.5" customHeight="1" x14ac:dyDescent="0.25">
      <c r="A66" s="34"/>
      <c r="B66" s="75" t="s">
        <v>129</v>
      </c>
      <c r="C66" s="72">
        <v>207405300</v>
      </c>
      <c r="D66" s="72">
        <v>171148000</v>
      </c>
      <c r="E66" s="72">
        <v>0</v>
      </c>
      <c r="F66" s="36"/>
    </row>
    <row r="67" spans="1:7" ht="39.75" customHeight="1" x14ac:dyDescent="0.25">
      <c r="A67" s="34" t="s">
        <v>108</v>
      </c>
      <c r="B67" s="37" t="s">
        <v>109</v>
      </c>
      <c r="C67" s="61">
        <f>C68+C83+C84+C85+C86+C87+C88+C89+C90</f>
        <v>339815301.47000003</v>
      </c>
      <c r="D67" s="61">
        <f t="shared" ref="D67:E67" si="8">D68+D83+D84+D85+D86+D87+D88+D89+D90</f>
        <v>341789129.52000004</v>
      </c>
      <c r="E67" s="61">
        <f t="shared" si="8"/>
        <v>357069391.5</v>
      </c>
      <c r="F67" s="43"/>
    </row>
    <row r="68" spans="1:7" ht="69" customHeight="1" x14ac:dyDescent="0.25">
      <c r="A68" s="20" t="s">
        <v>79</v>
      </c>
      <c r="B68" s="20" t="s">
        <v>38</v>
      </c>
      <c r="C68" s="61">
        <f>SUM(C70:C82)</f>
        <v>302629994.47000003</v>
      </c>
      <c r="D68" s="61">
        <f t="shared" ref="D68:E68" si="9">SUM(D70:D82)</f>
        <v>304103832.52000004</v>
      </c>
      <c r="E68" s="61">
        <f t="shared" si="9"/>
        <v>318822226.5</v>
      </c>
      <c r="F68" s="36"/>
    </row>
    <row r="69" spans="1:7" ht="21" customHeight="1" x14ac:dyDescent="0.25">
      <c r="A69" s="20"/>
      <c r="B69" s="20" t="s">
        <v>14</v>
      </c>
      <c r="C69" s="60"/>
      <c r="D69" s="60"/>
      <c r="E69" s="73"/>
      <c r="F69" s="36"/>
    </row>
    <row r="70" spans="1:7" ht="73.5" customHeight="1" x14ac:dyDescent="0.25">
      <c r="A70" s="20"/>
      <c r="B70" s="28" t="s">
        <v>15</v>
      </c>
      <c r="C70" s="74">
        <v>1208033</v>
      </c>
      <c r="D70" s="74">
        <v>1219463</v>
      </c>
      <c r="E70" s="72">
        <v>1265642</v>
      </c>
      <c r="F70" s="41"/>
    </row>
    <row r="71" spans="1:7" ht="70.5" customHeight="1" x14ac:dyDescent="0.25">
      <c r="A71" s="20"/>
      <c r="B71" s="28" t="s">
        <v>117</v>
      </c>
      <c r="C71" s="74">
        <v>2582883</v>
      </c>
      <c r="D71" s="74">
        <v>2607136</v>
      </c>
      <c r="E71" s="72">
        <v>2705117</v>
      </c>
      <c r="F71" s="41"/>
    </row>
    <row r="72" spans="1:7" ht="113.25" customHeight="1" x14ac:dyDescent="0.25">
      <c r="A72" s="76"/>
      <c r="B72" s="28" t="s">
        <v>16</v>
      </c>
      <c r="C72" s="74">
        <v>20870.169999999998</v>
      </c>
      <c r="D72" s="74">
        <v>21704.98</v>
      </c>
      <c r="E72" s="72">
        <v>22573.18</v>
      </c>
      <c r="F72" s="45"/>
    </row>
    <row r="73" spans="1:7" ht="84.75" customHeight="1" x14ac:dyDescent="0.25">
      <c r="A73" s="76"/>
      <c r="B73" s="28" t="s">
        <v>118</v>
      </c>
      <c r="C73" s="72">
        <v>1176210.99</v>
      </c>
      <c r="D73" s="72">
        <v>1176210.99</v>
      </c>
      <c r="E73" s="72">
        <v>1176210.99</v>
      </c>
      <c r="F73" s="33"/>
    </row>
    <row r="74" spans="1:7" ht="80.25" customHeight="1" x14ac:dyDescent="0.25">
      <c r="A74" s="76"/>
      <c r="B74" s="28" t="s">
        <v>128</v>
      </c>
      <c r="C74" s="72">
        <v>22216954.18</v>
      </c>
      <c r="D74" s="72">
        <v>10470816.58</v>
      </c>
      <c r="E74" s="72">
        <v>10470816.58</v>
      </c>
      <c r="F74" s="41"/>
    </row>
    <row r="75" spans="1:7" ht="90" customHeight="1" x14ac:dyDescent="0.25">
      <c r="A75" s="76"/>
      <c r="B75" s="28" t="s">
        <v>116</v>
      </c>
      <c r="C75" s="72">
        <v>3387.08</v>
      </c>
      <c r="D75" s="72">
        <v>3387.08</v>
      </c>
      <c r="E75" s="72">
        <v>3387.08</v>
      </c>
      <c r="F75" s="36"/>
      <c r="G75" s="46"/>
    </row>
    <row r="76" spans="1:7" ht="101.25" customHeight="1" x14ac:dyDescent="0.25">
      <c r="A76" s="76"/>
      <c r="B76" s="28" t="s">
        <v>39</v>
      </c>
      <c r="C76" s="74">
        <v>23737881.050000001</v>
      </c>
      <c r="D76" s="74">
        <v>24418475.09</v>
      </c>
      <c r="E76" s="72">
        <v>25491179.870000001</v>
      </c>
      <c r="F76" s="47"/>
    </row>
    <row r="77" spans="1:7" ht="104.25" customHeight="1" x14ac:dyDescent="0.25">
      <c r="A77" s="76"/>
      <c r="B77" s="48" t="s">
        <v>22</v>
      </c>
      <c r="C77" s="77">
        <v>4750000</v>
      </c>
      <c r="D77" s="77">
        <v>1470000</v>
      </c>
      <c r="E77" s="77">
        <v>0</v>
      </c>
      <c r="F77" s="36"/>
    </row>
    <row r="78" spans="1:7" ht="104.25" customHeight="1" x14ac:dyDescent="0.25">
      <c r="A78" s="99"/>
      <c r="B78" s="101" t="s">
        <v>121</v>
      </c>
      <c r="C78" s="103">
        <v>180911991</v>
      </c>
      <c r="D78" s="103">
        <v>192267976</v>
      </c>
      <c r="E78" s="103">
        <v>203785190</v>
      </c>
      <c r="F78" s="41"/>
    </row>
    <row r="79" spans="1:7" ht="28.5" customHeight="1" x14ac:dyDescent="0.25">
      <c r="A79" s="100"/>
      <c r="B79" s="102"/>
      <c r="C79" s="104"/>
      <c r="D79" s="104"/>
      <c r="E79" s="104"/>
      <c r="F79" s="27"/>
    </row>
    <row r="80" spans="1:7" ht="101.25" customHeight="1" x14ac:dyDescent="0.25">
      <c r="A80" s="20"/>
      <c r="B80" s="48" t="s">
        <v>92</v>
      </c>
      <c r="C80" s="78">
        <v>55890714</v>
      </c>
      <c r="D80" s="78">
        <v>59290536</v>
      </c>
      <c r="E80" s="77">
        <v>62743983</v>
      </c>
      <c r="F80" s="41"/>
    </row>
    <row r="81" spans="1:6" ht="67.5" customHeight="1" x14ac:dyDescent="0.25">
      <c r="A81" s="76"/>
      <c r="B81" s="48" t="s">
        <v>100</v>
      </c>
      <c r="C81" s="77">
        <v>3240970</v>
      </c>
      <c r="D81" s="77">
        <v>4268026.8</v>
      </c>
      <c r="E81" s="77">
        <v>4268026.8</v>
      </c>
      <c r="F81" s="36"/>
    </row>
    <row r="82" spans="1:6" ht="67.5" customHeight="1" x14ac:dyDescent="0.25">
      <c r="A82" s="76"/>
      <c r="B82" s="48" t="s">
        <v>127</v>
      </c>
      <c r="C82" s="77">
        <v>6890100</v>
      </c>
      <c r="D82" s="77">
        <v>6890100</v>
      </c>
      <c r="E82" s="77">
        <v>6890100</v>
      </c>
      <c r="F82" s="36"/>
    </row>
    <row r="83" spans="1:6" ht="139.5" customHeight="1" x14ac:dyDescent="0.25">
      <c r="A83" s="20" t="s">
        <v>80</v>
      </c>
      <c r="B83" s="48" t="s">
        <v>40</v>
      </c>
      <c r="C83" s="77">
        <v>3418647</v>
      </c>
      <c r="D83" s="77">
        <v>3554530</v>
      </c>
      <c r="E83" s="77">
        <v>3696884</v>
      </c>
      <c r="F83" s="36"/>
    </row>
    <row r="84" spans="1:6" ht="108" customHeight="1" x14ac:dyDescent="0.25">
      <c r="A84" s="20" t="s">
        <v>104</v>
      </c>
      <c r="B84" s="28" t="s">
        <v>105</v>
      </c>
      <c r="C84" s="74">
        <v>13621230</v>
      </c>
      <c r="D84" s="74">
        <v>13621230</v>
      </c>
      <c r="E84" s="72">
        <v>13621230</v>
      </c>
      <c r="F84" s="25"/>
    </row>
    <row r="85" spans="1:6" ht="78" customHeight="1" x14ac:dyDescent="0.25">
      <c r="A85" s="20" t="s">
        <v>81</v>
      </c>
      <c r="B85" s="28" t="s">
        <v>42</v>
      </c>
      <c r="C85" s="74">
        <v>451128</v>
      </c>
      <c r="D85" s="74">
        <v>467460</v>
      </c>
      <c r="E85" s="72">
        <v>467460</v>
      </c>
      <c r="F85" s="25"/>
    </row>
    <row r="86" spans="1:6" ht="90.75" customHeight="1" x14ac:dyDescent="0.25">
      <c r="A86" s="20" t="s">
        <v>82</v>
      </c>
      <c r="B86" s="44" t="s">
        <v>103</v>
      </c>
      <c r="C86" s="74">
        <v>4997</v>
      </c>
      <c r="D86" s="74">
        <v>4451</v>
      </c>
      <c r="E86" s="72">
        <v>4451</v>
      </c>
      <c r="F86" s="25"/>
    </row>
    <row r="87" spans="1:6" ht="105.75" customHeight="1" x14ac:dyDescent="0.25">
      <c r="A87" s="76" t="s">
        <v>83</v>
      </c>
      <c r="B87" s="48" t="s">
        <v>46</v>
      </c>
      <c r="C87" s="77">
        <v>14796800</v>
      </c>
      <c r="D87" s="77">
        <v>15056900</v>
      </c>
      <c r="E87" s="77">
        <v>15289545</v>
      </c>
      <c r="F87" s="25"/>
    </row>
    <row r="88" spans="1:6" ht="71.25" customHeight="1" x14ac:dyDescent="0.25">
      <c r="A88" s="20" t="s">
        <v>84</v>
      </c>
      <c r="B88" s="28" t="s">
        <v>41</v>
      </c>
      <c r="C88" s="72">
        <v>1532764</v>
      </c>
      <c r="D88" s="72">
        <v>1583476</v>
      </c>
      <c r="E88" s="72">
        <v>1636216</v>
      </c>
      <c r="F88" s="36"/>
    </row>
    <row r="89" spans="1:6" ht="53.25" customHeight="1" x14ac:dyDescent="0.25">
      <c r="A89" s="20" t="s">
        <v>85</v>
      </c>
      <c r="B89" s="28" t="s">
        <v>93</v>
      </c>
      <c r="C89" s="72">
        <v>2914514</v>
      </c>
      <c r="D89" s="72">
        <v>2948011</v>
      </c>
      <c r="E89" s="72">
        <v>3065930</v>
      </c>
      <c r="F89" s="41"/>
    </row>
    <row r="90" spans="1:6" ht="43.5" customHeight="1" x14ac:dyDescent="0.25">
      <c r="A90" s="34" t="s">
        <v>86</v>
      </c>
      <c r="B90" s="28" t="s">
        <v>94</v>
      </c>
      <c r="C90" s="72">
        <v>445227</v>
      </c>
      <c r="D90" s="72">
        <v>449239</v>
      </c>
      <c r="E90" s="72">
        <v>465449</v>
      </c>
      <c r="F90" s="41"/>
    </row>
    <row r="91" spans="1:6" ht="43.5" customHeight="1" x14ac:dyDescent="0.25">
      <c r="A91" s="34" t="s">
        <v>110</v>
      </c>
      <c r="B91" s="34" t="s">
        <v>111</v>
      </c>
      <c r="C91" s="68">
        <f>C92+C93</f>
        <v>20789137.199999999</v>
      </c>
      <c r="D91" s="68">
        <f t="shared" ref="D91:E91" si="10">D92+D93</f>
        <v>20789137.199999999</v>
      </c>
      <c r="E91" s="68">
        <f t="shared" si="10"/>
        <v>20789137.199999999</v>
      </c>
      <c r="F91" s="43"/>
    </row>
    <row r="92" spans="1:6" ht="123.75" customHeight="1" x14ac:dyDescent="0.25">
      <c r="A92" s="20" t="s">
        <v>87</v>
      </c>
      <c r="B92" s="48" t="s">
        <v>45</v>
      </c>
      <c r="C92" s="77">
        <v>19305000</v>
      </c>
      <c r="D92" s="77">
        <v>19305000</v>
      </c>
      <c r="E92" s="77">
        <v>19305000</v>
      </c>
      <c r="F92" s="25"/>
    </row>
    <row r="93" spans="1:6" ht="152.25" customHeight="1" x14ac:dyDescent="0.25">
      <c r="A93" s="20" t="s">
        <v>119</v>
      </c>
      <c r="B93" s="48" t="s">
        <v>120</v>
      </c>
      <c r="C93" s="77">
        <v>1484137.2</v>
      </c>
      <c r="D93" s="77">
        <v>1484137.2</v>
      </c>
      <c r="E93" s="77">
        <v>1484137.2</v>
      </c>
      <c r="F93" s="33"/>
    </row>
    <row r="94" spans="1:6" ht="16.5" customHeight="1" x14ac:dyDescent="0.25">
      <c r="A94" s="20"/>
      <c r="B94" s="8" t="s">
        <v>97</v>
      </c>
      <c r="C94" s="58">
        <f>C16+C46</f>
        <v>1102903578.6600001</v>
      </c>
      <c r="D94" s="64">
        <f>D16+D46</f>
        <v>996005675.21000004</v>
      </c>
      <c r="E94" s="64">
        <f>E16+E46</f>
        <v>823176110.64999998</v>
      </c>
      <c r="F94" s="36"/>
    </row>
    <row r="95" spans="1:6" ht="21" customHeight="1" x14ac:dyDescent="0.25">
      <c r="A95" s="49"/>
      <c r="D95" s="36"/>
      <c r="E95" s="36"/>
      <c r="F95" s="50"/>
    </row>
    <row r="96" spans="1:6" ht="102" customHeight="1" x14ac:dyDescent="0.25">
      <c r="A96" s="49"/>
      <c r="B96" s="51" t="s">
        <v>134</v>
      </c>
      <c r="C96" s="52">
        <f>C77+C78+C80+C81+C82+C83+C87+C92+C93</f>
        <v>290688359.19999999</v>
      </c>
      <c r="D96" s="52">
        <f>D77+D78+D80+D81+D82+D83+D87+D92+D93+G54</f>
        <v>306773226.41000003</v>
      </c>
      <c r="E96" s="52">
        <f t="shared" ref="E96" si="11">E77+E78+E80+E81+E82+E83+E87+E92+E93</f>
        <v>317462866</v>
      </c>
      <c r="F96" s="36"/>
    </row>
    <row r="97" spans="2:5" ht="100.5" customHeight="1" x14ac:dyDescent="0.25">
      <c r="B97" s="53" t="s">
        <v>133</v>
      </c>
      <c r="C97" s="52">
        <f>C49+C50+C51+C52+C58</f>
        <v>51661565.939999998</v>
      </c>
      <c r="D97" s="52">
        <f>D49+D50+D51+D52+D58+F54</f>
        <v>8093209.0800000001</v>
      </c>
      <c r="E97" s="52">
        <f t="shared" ref="E97" si="12">E49+E50+E51+E52+E58</f>
        <v>168005</v>
      </c>
    </row>
    <row r="98" spans="2:5" ht="106.5" customHeight="1" x14ac:dyDescent="0.25">
      <c r="B98" s="54" t="s">
        <v>138</v>
      </c>
      <c r="C98" s="52">
        <f>C53+C55+C59+C60+C61+C62+C63+C64+C65+C66+C70+C71+C72+C73+C74+C75+C76+C84+C85+C86+C88+C89+C90</f>
        <v>318603888.51999998</v>
      </c>
      <c r="D98" s="52">
        <f t="shared" ref="D98:E98" si="13">D53+D55+D59+D60+D61+D62+D63+D64+D65+D66+D70+D71+D72+D73+D74+D75+D76+D84+D85+D86+D88+D89+D90</f>
        <v>255936695.72000003</v>
      </c>
      <c r="E98" s="52">
        <f t="shared" si="13"/>
        <v>86193387.649999991</v>
      </c>
    </row>
    <row r="99" spans="2:5" ht="132.75" customHeight="1" x14ac:dyDescent="0.25"/>
    <row r="100" spans="2:5" ht="69" customHeight="1" x14ac:dyDescent="0.25"/>
    <row r="101" spans="2:5" ht="120" customHeight="1" x14ac:dyDescent="0.25"/>
    <row r="102" spans="2:5" ht="123" customHeight="1" x14ac:dyDescent="0.25"/>
    <row r="103" spans="2:5" ht="93" customHeight="1" x14ac:dyDescent="0.25"/>
    <row r="104" spans="2:5" ht="119.25" customHeight="1" x14ac:dyDescent="0.25"/>
    <row r="105" spans="2:5" ht="66" customHeight="1" x14ac:dyDescent="0.25"/>
    <row r="106" spans="2:5" ht="21" customHeight="1" x14ac:dyDescent="0.25"/>
    <row r="107" spans="2:5" ht="52.5" customHeight="1" x14ac:dyDescent="0.25"/>
    <row r="108" spans="2:5" ht="99" customHeight="1" x14ac:dyDescent="0.25"/>
    <row r="109" spans="2:5" ht="127.5" customHeight="1" x14ac:dyDescent="0.25"/>
    <row r="110" spans="2:5" ht="120.75" customHeight="1" x14ac:dyDescent="0.25"/>
    <row r="111" spans="2:5" ht="18" customHeight="1" x14ac:dyDescent="0.25"/>
    <row r="112" spans="2:5" hidden="1" x14ac:dyDescent="0.25"/>
    <row r="118" spans="7:7" x14ac:dyDescent="0.25">
      <c r="G118" s="1">
        <v>17457500</v>
      </c>
    </row>
  </sheetData>
  <mergeCells count="21">
    <mergeCell ref="F33:J33"/>
    <mergeCell ref="F41:K41"/>
    <mergeCell ref="F26:K26"/>
    <mergeCell ref="A78:A79"/>
    <mergeCell ref="B78:B79"/>
    <mergeCell ref="C78:C79"/>
    <mergeCell ref="D78:D79"/>
    <mergeCell ref="E78:E79"/>
    <mergeCell ref="A13:A14"/>
    <mergeCell ref="B13:B14"/>
    <mergeCell ref="B12:D12"/>
    <mergeCell ref="C13:E13"/>
    <mergeCell ref="F20:J20"/>
    <mergeCell ref="F22:K22"/>
    <mergeCell ref="B10:E10"/>
    <mergeCell ref="B11:E11"/>
    <mergeCell ref="B9:D9"/>
    <mergeCell ref="B3:E3"/>
    <mergeCell ref="B4:E4"/>
    <mergeCell ref="B5:E5"/>
    <mergeCell ref="B6:E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portrait" verticalDpi="0" r:id="rId1"/>
  <rowBreaks count="5" manualBreakCount="5">
    <brk id="31" max="5" man="1"/>
    <brk id="50" max="5" man="1"/>
    <brk id="66" max="5" man="1"/>
    <brk id="80" max="5" man="1"/>
    <brk id="9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Прил 2 2024</vt:lpstr>
      <vt:lpstr>' Прил 2 2024'!Область_печати</vt:lpstr>
    </vt:vector>
  </TitlesOfParts>
  <Company>DNS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2023-11-09T07:47:25Z</cp:lastPrinted>
  <dcterms:created xsi:type="dcterms:W3CDTF">2014-10-15T01:16:52Z</dcterms:created>
  <dcterms:modified xsi:type="dcterms:W3CDTF">2023-12-04T07:09:59Z</dcterms:modified>
</cp:coreProperties>
</file>